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<sst xmlns="http://schemas.openxmlformats.org/spreadsheetml/2006/main" count="49" uniqueCount="21">
  <si>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Wheel diameter, in:</t>
  </si>
  <si>
    <t>Final drive:</t>
  </si>
  <si>
    <t xml:space="preserve">Input RPM </t>
  </si>
  <si>
    <t>Get MPH</t>
  </si>
  <si>
    <t>Input MPH</t>
  </si>
  <si>
    <t>Get RPM</t>
  </si>
  <si>
    <t>Gear ratio 5th or 6th:</t>
  </si>
  <si>
    <t>4 Speed Auto</t>
  </si>
  <si>
    <t>5 Speed MT</t>
  </si>
  <si>
    <t>6 Speed MT</t>
  </si>
  <si>
    <t>Tire diameter, in:</t>
  </si>
  <si>
    <t>Tire width, mm:</t>
  </si>
  <si>
    <t>Revs/Mile:</t>
  </si>
  <si>
    <t>MPH =</t>
  </si>
  <si>
    <t>RX-8 Spare Tire</t>
  </si>
  <si>
    <t>BLACK is output</t>
  </si>
  <si>
    <r>
      <rPr>
        <b/>
        <i/>
        <sz val="10"/>
        <color indexed="10"/>
        <rFont val="Arial"/>
        <family val="2"/>
      </rPr>
      <t>RED</t>
    </r>
    <r>
      <rPr>
        <b/>
        <i/>
        <sz val="10"/>
        <rFont val="Arial"/>
        <family val="2"/>
      </rPr>
      <t xml:space="preserve"> is input</t>
    </r>
  </si>
  <si>
    <t xml:space="preserve">Note:  </t>
  </si>
  <si>
    <t>Program will calculate RPM @ MPH, or MPH @ RPM for any car</t>
  </si>
  <si>
    <t xml:space="preserve">Miata:  </t>
  </si>
  <si>
    <t>Tire height aspect ratio: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</si>
</sst>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6.7109375" style="0" customWidth="1"/>
    <col min="2" max="2" width="13.28125" style="0" customWidth="1"/>
    <col min="3" max="6" width="11.28125" style="4" customWidth="1"/>
    <col min="7" max="7" width="12.7109375" style="4" customWidth="1"/>
    <col min="8" max="8" width="5.57421875" style="4" customWidth="1"/>
    <col min="9" max="10" width="11.28125" style="4" customWidth="1"/>
    <col min="11" max="11" width="10.421875" style="0" customWidth="1"/>
    <col min="12" max="12" width="11.7109375" style="0" customWidth="1"/>
    <col min="13" max="13" width="11.28125" style="0" customWidth="1"/>
    <col min="14" max="14" width="12.7109375" style="0" customWidth="1"/>
    <col min="15" max="15" width="3.7109375" style="0" customWidth="1"/>
    <col min="16" max="16" width="9.140625" style="0" customWidth="1"/>
    <col min="17" max="17" width="14.7109375" style="0" customWidth="1"/>
  </cols>
  <sheetData>
    <row r="1" spans="3:10" ht="12.75">
      <c r="C1" s="8" t="s">
        <v>18</v>
      </c>
      <c r="D1" s="8"/>
      <c r="E1" s="8"/>
      <c r="F1" s="8"/>
      <c r="G1" s="8"/>
      <c r="H1" s="8"/>
      <c r="I1" s="8"/>
      <c r="J1" s="8"/>
    </row>
    <row r="2" spans="3:10" ht="12.75">
      <c r="C2" s="8"/>
      <c r="D2" s="8"/>
      <c r="E2" s="8"/>
      <c r="F2" s="8"/>
      <c r="G2" s="8"/>
      <c r="H2" s="8"/>
      <c r="I2" s="8"/>
      <c r="J2" s="8"/>
    </row>
    <row r="3" spans="1:10" ht="12.75">
      <c r="A3" s="2" t="s">
        <v>17</v>
      </c>
      <c r="B3" s="1" t="s">
        <v>16</v>
      </c>
      <c r="C3" s="1" t="s">
        <v>15</v>
      </c>
      <c r="E3" s="8"/>
      <c r="F3" s="8"/>
      <c r="G3" s="8"/>
      <c r="H3" s="8"/>
      <c r="I3" s="8"/>
      <c r="J3" s="8"/>
    </row>
    <row r="4" spans="3:17" ht="12.75">
      <c r="C4" s="8"/>
      <c r="D4" s="8"/>
      <c r="E4" s="8"/>
      <c r="F4" s="8"/>
      <c r="G4" s="8"/>
      <c r="H4" s="8"/>
      <c r="I4" s="8"/>
      <c r="J4" s="8"/>
      <c r="Q4" s="9">
        <v>2009</v>
      </c>
    </row>
    <row r="5" spans="2:17" s="13" customFormat="1" ht="12.75">
      <c r="B5" s="2" t="s">
        <v>19</v>
      </c>
      <c r="C5" s="9">
        <v>2003</v>
      </c>
      <c r="D5" s="14"/>
      <c r="E5" s="9">
        <v>2003</v>
      </c>
      <c r="F5" s="14"/>
      <c r="G5" s="9">
        <v>2003</v>
      </c>
      <c r="H5" s="14"/>
      <c r="I5" s="14"/>
      <c r="J5" s="9">
        <v>2009</v>
      </c>
      <c r="L5" s="9">
        <v>2009</v>
      </c>
      <c r="N5" s="9">
        <v>2009</v>
      </c>
      <c r="Q5" s="9" t="s">
        <v>8</v>
      </c>
    </row>
    <row r="6" spans="1:17" ht="12.75">
      <c r="A6" s="3"/>
      <c r="B6" s="3"/>
      <c r="C6" s="3" t="s">
        <v>8</v>
      </c>
      <c r="D6" s="3"/>
      <c r="E6" s="3" t="s">
        <v>9</v>
      </c>
      <c r="F6" s="3"/>
      <c r="G6" s="3" t="s">
        <v>7</v>
      </c>
      <c r="H6" s="3"/>
      <c r="I6" s="3"/>
      <c r="J6" s="3" t="s">
        <v>8</v>
      </c>
      <c r="K6" s="3"/>
      <c r="L6" s="3" t="s">
        <v>9</v>
      </c>
      <c r="M6" s="3"/>
      <c r="N6" s="3" t="s">
        <v>7</v>
      </c>
      <c r="O6" s="3"/>
      <c r="P6" s="3"/>
      <c r="Q6" s="9" t="s">
        <v>14</v>
      </c>
    </row>
    <row r="7" spans="2:17" ht="12.75">
      <c r="B7" s="2" t="s">
        <v>0</v>
      </c>
      <c r="C7" s="5">
        <v>16</v>
      </c>
      <c r="D7"/>
      <c r="E7" s="5">
        <v>16</v>
      </c>
      <c r="F7"/>
      <c r="G7" s="5">
        <v>16</v>
      </c>
      <c r="H7" s="5"/>
      <c r="I7"/>
      <c r="J7" s="5">
        <v>16</v>
      </c>
      <c r="L7" s="5">
        <v>17</v>
      </c>
      <c r="N7" s="5">
        <v>17</v>
      </c>
      <c r="O7" s="5"/>
      <c r="P7" s="5"/>
      <c r="Q7" s="5">
        <v>17</v>
      </c>
    </row>
    <row r="8" spans="1:17" ht="12.75">
      <c r="A8" s="1"/>
      <c r="B8" s="2" t="s">
        <v>11</v>
      </c>
      <c r="C8" s="5">
        <v>205</v>
      </c>
      <c r="D8"/>
      <c r="E8" s="5">
        <v>205</v>
      </c>
      <c r="F8"/>
      <c r="G8" s="5">
        <v>205</v>
      </c>
      <c r="H8" s="5"/>
      <c r="I8"/>
      <c r="J8" s="5">
        <v>205</v>
      </c>
      <c r="L8" s="5">
        <v>205</v>
      </c>
      <c r="N8" s="5">
        <v>205</v>
      </c>
      <c r="O8" s="5"/>
      <c r="P8" s="5"/>
      <c r="Q8" s="5">
        <v>125</v>
      </c>
    </row>
    <row r="9" spans="2:17" ht="12.75">
      <c r="B9" s="2" t="s">
        <v>20</v>
      </c>
      <c r="C9" s="5">
        <v>50</v>
      </c>
      <c r="D9"/>
      <c r="E9" s="5">
        <v>45</v>
      </c>
      <c r="F9"/>
      <c r="G9" s="5">
        <v>45</v>
      </c>
      <c r="H9" s="5"/>
      <c r="I9"/>
      <c r="J9" s="5">
        <v>50</v>
      </c>
      <c r="L9" s="5">
        <v>45</v>
      </c>
      <c r="N9" s="5">
        <v>45</v>
      </c>
      <c r="O9" s="5"/>
      <c r="P9" s="5"/>
      <c r="Q9" s="5">
        <v>70</v>
      </c>
    </row>
    <row r="10" spans="2:17" ht="12.75">
      <c r="B10" s="2" t="s">
        <v>6</v>
      </c>
      <c r="C10" s="5">
        <v>0.814</v>
      </c>
      <c r="D10"/>
      <c r="E10" s="5">
        <v>0.843</v>
      </c>
      <c r="F10"/>
      <c r="G10" s="5">
        <v>0.73</v>
      </c>
      <c r="H10" s="5"/>
      <c r="I10"/>
      <c r="J10" s="5">
        <v>0.814</v>
      </c>
      <c r="L10" s="5">
        <v>0.787</v>
      </c>
      <c r="N10" s="5">
        <v>0.582</v>
      </c>
      <c r="O10" s="5"/>
      <c r="P10" s="5"/>
      <c r="Q10" s="5">
        <v>0.814</v>
      </c>
    </row>
    <row r="11" spans="2:17" ht="12.75">
      <c r="B11" s="2" t="s">
        <v>1</v>
      </c>
      <c r="C11" s="5">
        <v>4.3</v>
      </c>
      <c r="D11"/>
      <c r="E11" s="5">
        <v>3.909</v>
      </c>
      <c r="F11"/>
      <c r="G11" s="5">
        <v>4.1</v>
      </c>
      <c r="H11" s="5"/>
      <c r="I11"/>
      <c r="J11" s="5">
        <v>4.1</v>
      </c>
      <c r="L11" s="5">
        <v>4.1</v>
      </c>
      <c r="N11" s="5">
        <v>4.1</v>
      </c>
      <c r="O11" s="5"/>
      <c r="P11" s="5"/>
      <c r="Q11" s="5">
        <v>4.1</v>
      </c>
    </row>
    <row r="12" spans="2:17" ht="12.75">
      <c r="B12" s="2" t="s">
        <v>10</v>
      </c>
      <c r="C12" s="15">
        <f>C7+((C8*C9*0.01)*2/25.4)</f>
        <v>24.07086614173228</v>
      </c>
      <c r="D12" s="12"/>
      <c r="E12" s="15">
        <f>E7+((E8*E9*0.01)*2/25.4)</f>
        <v>23.263779527559056</v>
      </c>
      <c r="F12" s="12"/>
      <c r="G12" s="15">
        <f>G7+((G8*G9*0.01)*2/25.4)</f>
        <v>23.263779527559056</v>
      </c>
      <c r="H12" s="12"/>
      <c r="I12" s="12"/>
      <c r="J12" s="15">
        <f>J7+((J8*J9*0.01)*2/25.4)</f>
        <v>24.07086614173228</v>
      </c>
      <c r="K12" s="12"/>
      <c r="L12" s="15">
        <f>L7+((L8*L9*0.01)*2/25.4)</f>
        <v>24.263779527559056</v>
      </c>
      <c r="M12" s="12"/>
      <c r="N12" s="15">
        <f>N7+((N8*N9*0.01)*2/25.4)</f>
        <v>24.263779527559056</v>
      </c>
      <c r="O12" s="5"/>
      <c r="P12" s="5"/>
      <c r="Q12" s="5">
        <f>Q7+((Q8*Q9*0.01)*2/25.4)</f>
        <v>23.88976377952756</v>
      </c>
    </row>
    <row r="13" spans="2:17" ht="12.75">
      <c r="B13" s="2" t="s">
        <v>12</v>
      </c>
      <c r="C13" s="15">
        <f>5280*12/(C12*PI())</f>
        <v>837.8640913813649</v>
      </c>
      <c r="D13" s="12"/>
      <c r="E13" s="15">
        <f>5280*12/(E12*PI())</f>
        <v>866.93197744215</v>
      </c>
      <c r="F13" s="12"/>
      <c r="G13" s="15">
        <f>5280*12/(G12*PI())</f>
        <v>866.93197744215</v>
      </c>
      <c r="H13" s="12"/>
      <c r="I13" s="12"/>
      <c r="J13" s="15">
        <f>5280*12/(J12*PI())</f>
        <v>837.8640913813649</v>
      </c>
      <c r="K13" s="12"/>
      <c r="L13" s="15">
        <f>5280*12/(L12*PI())</f>
        <v>831.2025076595269</v>
      </c>
      <c r="M13" s="12"/>
      <c r="N13" s="15">
        <f>5280*12/(N12*PI())</f>
        <v>831.2025076595269</v>
      </c>
      <c r="O13" s="5"/>
      <c r="P13" s="5"/>
      <c r="Q13" s="5">
        <f>5280*12/(Q12*PI())</f>
        <v>844.2157308348161</v>
      </c>
    </row>
    <row r="14" spans="2:17" ht="12.75">
      <c r="B14" s="2"/>
      <c r="C14" s="15"/>
      <c r="D14" s="12"/>
      <c r="E14" s="15"/>
      <c r="F14" s="12"/>
      <c r="G14" s="15"/>
      <c r="H14" s="12"/>
      <c r="I14" s="12"/>
      <c r="J14" s="15"/>
      <c r="K14" s="12"/>
      <c r="L14" s="15"/>
      <c r="M14" s="12"/>
      <c r="N14" s="15"/>
      <c r="O14" s="5"/>
      <c r="P14" s="5"/>
      <c r="Q14" s="5"/>
    </row>
    <row r="15" spans="2:17" ht="12.75">
      <c r="B15" s="9" t="s">
        <v>2</v>
      </c>
      <c r="C15" s="9" t="s">
        <v>3</v>
      </c>
      <c r="D15" s="9" t="s">
        <v>2</v>
      </c>
      <c r="E15" s="9" t="s">
        <v>3</v>
      </c>
      <c r="F15" s="9" t="s">
        <v>2</v>
      </c>
      <c r="G15" s="9" t="s">
        <v>3</v>
      </c>
      <c r="H15" s="9"/>
      <c r="I15" s="9" t="s">
        <v>2</v>
      </c>
      <c r="J15" s="9" t="s">
        <v>3</v>
      </c>
      <c r="K15" s="9" t="s">
        <v>2</v>
      </c>
      <c r="L15" s="9" t="s">
        <v>3</v>
      </c>
      <c r="M15" s="9" t="s">
        <v>2</v>
      </c>
      <c r="N15" s="9" t="s">
        <v>3</v>
      </c>
      <c r="O15" s="9"/>
      <c r="P15" s="9" t="s">
        <v>2</v>
      </c>
      <c r="Q15" s="9" t="s">
        <v>3</v>
      </c>
    </row>
    <row r="16" spans="2:17" ht="12.75">
      <c r="B16" s="6">
        <v>3000</v>
      </c>
      <c r="C16" s="7">
        <f>(B16*0.002975*(C7+(C8*C9*0.01)*2/25.4))/(C10*C11)</f>
        <v>61.37720139276632</v>
      </c>
      <c r="D16" s="6">
        <v>3000</v>
      </c>
      <c r="E16" s="7">
        <f>(D16*0.002975*(E7+(E8*E9*0.01)*2/25.4))/(E10*E11)</f>
        <v>63.007935965354335</v>
      </c>
      <c r="F16" s="6">
        <v>3000</v>
      </c>
      <c r="G16" s="7">
        <f>(F16*0.002975*(G7+(G8*G9*0.01)*2/25.4))/(G10*G11)</f>
        <v>69.37161118725847</v>
      </c>
      <c r="H16" s="7"/>
      <c r="I16" s="6">
        <v>3000</v>
      </c>
      <c r="J16" s="7">
        <f>(I16*0.002975*(J7+(J8*J9*0.01)*2/25.4))/(J10*J11)</f>
        <v>64.3712112168037</v>
      </c>
      <c r="K16" s="6">
        <v>3000</v>
      </c>
      <c r="L16" s="7">
        <f>(K16*0.002975*(L7+(L8*L9*0.01)*2/25.4))/(L10*L11)</f>
        <v>67.11322164547823</v>
      </c>
      <c r="M16" s="6">
        <v>3000</v>
      </c>
      <c r="N16" s="7">
        <f>(M16*0.002975*(N7+(N8*N9*0.01)*2/25.4))/(N10*N11)</f>
        <v>90.75275847936662</v>
      </c>
      <c r="O16" s="7"/>
      <c r="P16" s="6">
        <v>3000</v>
      </c>
      <c r="Q16" s="7">
        <f>(P16*0.002975*(Q7+(Q8*Q9*0.01)*2/25.4))/(Q10*Q11)</f>
        <v>63.88690050107374</v>
      </c>
    </row>
    <row r="17" spans="2:17" ht="12.75">
      <c r="B17" s="6">
        <v>3500</v>
      </c>
      <c r="C17" s="7">
        <f>(B17*0.002975*(C7+(C8*C9*0.01)*2/25.4))/(C10*C11)</f>
        <v>71.60673495822738</v>
      </c>
      <c r="D17" s="6">
        <v>3500</v>
      </c>
      <c r="E17" s="7">
        <f>(D17*0.002975*(E7+(E8*E9*0.01)*2/25.4))/(E10*E11)</f>
        <v>73.50925862624673</v>
      </c>
      <c r="F17" s="6">
        <v>3500</v>
      </c>
      <c r="G17" s="7">
        <f>(F17*0.002975*(G7+(G8*G9*0.01)*2/25.4))/(G10*G11)</f>
        <v>80.93354638513489</v>
      </c>
      <c r="H17" s="7"/>
      <c r="I17" s="6">
        <v>3500</v>
      </c>
      <c r="J17" s="7">
        <f>(I17*0.002975*(J7+(J8*J9*0.01)*2/25.4))/(J10*J11)</f>
        <v>75.09974641960432</v>
      </c>
      <c r="K17" s="6">
        <v>3500</v>
      </c>
      <c r="L17" s="7">
        <f>(K17*0.002975*(L7+(L8*L9*0.01)*2/25.4))/(L10*L11)</f>
        <v>78.29875858639127</v>
      </c>
      <c r="M17" s="6">
        <v>3500</v>
      </c>
      <c r="N17" s="7">
        <f>(M17*0.002975*(N7+(N8*N9*0.01)*2/25.4))/(N10*N11)</f>
        <v>105.87821822592772</v>
      </c>
      <c r="O17" s="7"/>
      <c r="P17" s="6">
        <v>3500</v>
      </c>
      <c r="Q17" s="7">
        <f>(P17*0.002975*(Q7+(Q8*Q9*0.01)*2/25.4))/(Q10*Q11)</f>
        <v>74.5347172512527</v>
      </c>
    </row>
    <row r="18" spans="2:17" ht="12.75">
      <c r="B18" s="6"/>
      <c r="C18" s="7"/>
      <c r="D18" s="6"/>
      <c r="E18" s="7"/>
      <c r="F18" s="6"/>
      <c r="G18" s="7"/>
      <c r="H18" s="7"/>
      <c r="I18" s="6"/>
      <c r="J18" s="7"/>
      <c r="K18" s="6"/>
      <c r="L18" s="7"/>
      <c r="M18" s="6"/>
      <c r="N18" s="7"/>
      <c r="O18" s="7"/>
      <c r="P18" s="6"/>
      <c r="Q18" s="7"/>
    </row>
    <row r="19" spans="2:17" ht="12.75">
      <c r="B19" s="9" t="s">
        <v>4</v>
      </c>
      <c r="C19" s="9" t="s">
        <v>5</v>
      </c>
      <c r="D19" s="9" t="s">
        <v>4</v>
      </c>
      <c r="E19" s="9" t="s">
        <v>5</v>
      </c>
      <c r="F19" s="9" t="s">
        <v>4</v>
      </c>
      <c r="G19" s="9" t="s">
        <v>5</v>
      </c>
      <c r="H19"/>
      <c r="I19" s="9" t="s">
        <v>4</v>
      </c>
      <c r="J19" s="9" t="s">
        <v>5</v>
      </c>
      <c r="K19" s="9" t="s">
        <v>4</v>
      </c>
      <c r="L19" s="9" t="s">
        <v>5</v>
      </c>
      <c r="M19" s="9" t="s">
        <v>4</v>
      </c>
      <c r="N19" s="9" t="s">
        <v>5</v>
      </c>
      <c r="O19" s="9"/>
      <c r="P19" s="9" t="s">
        <v>4</v>
      </c>
      <c r="Q19" s="9" t="s">
        <v>5</v>
      </c>
    </row>
    <row r="20" spans="2:17" ht="12.75">
      <c r="B20" s="6">
        <v>60</v>
      </c>
      <c r="C20" s="7">
        <f>(B20*C10*C11)/(0.002975*(C7+(C8*C9*0.01)*2/25.4))</f>
        <v>2932.6850347597324</v>
      </c>
      <c r="D20" s="6">
        <v>60</v>
      </c>
      <c r="E20" s="7">
        <f>(D20*E10*E11)/(0.002975*(E7+(E8*E9*0.01)*2/25.4))</f>
        <v>2856.7829947480764</v>
      </c>
      <c r="F20" s="6">
        <v>60</v>
      </c>
      <c r="G20" s="7">
        <f>(F20*G10*G11)/(0.002975*(G7+(G8*G9*0.01)*2/25.4))</f>
        <v>2594.721340897164</v>
      </c>
      <c r="H20" s="9"/>
      <c r="I20" s="6">
        <v>60</v>
      </c>
      <c r="J20" s="7">
        <f>(I20*J10*J11)/(0.002975*(J7+(J8*J9*0.01)*2/25.4))</f>
        <v>2796.2810796546287</v>
      </c>
      <c r="K20" s="6">
        <v>60</v>
      </c>
      <c r="L20" s="7">
        <f>(K20*L10*L11)/(0.002975*(L7+(L8*L9*0.01)*2/25.4))</f>
        <v>2682.0348597008165</v>
      </c>
      <c r="M20" s="6">
        <v>60</v>
      </c>
      <c r="N20" s="7">
        <f>(M20*N10*N11)/(0.002975*(N7+(N8*N9*0.01)*2/25.4))</f>
        <v>1983.4107856999683</v>
      </c>
      <c r="O20" s="7"/>
      <c r="P20" s="6">
        <v>60</v>
      </c>
      <c r="Q20" s="7">
        <f>(P20*Q10*Q11)/(0.002975*(Q7+(Q8*Q9*0.01)*2/25.4))</f>
        <v>2817.478991596638</v>
      </c>
    </row>
    <row r="21" spans="2:17" ht="12.75">
      <c r="B21" s="6">
        <v>70</v>
      </c>
      <c r="C21" s="7">
        <f>(B21*C10*C11)/(0.002975*(C7+(C8*C9*0.01)*2/25.4))</f>
        <v>3421.465873886355</v>
      </c>
      <c r="D21" s="6">
        <v>70</v>
      </c>
      <c r="E21" s="7">
        <f>(D21*E10*E11)/(0.002975*(E7+(E8*E9*0.01)*2/25.4))</f>
        <v>3332.9134938727557</v>
      </c>
      <c r="F21" s="6">
        <v>70</v>
      </c>
      <c r="G21" s="7">
        <f>(F21*G10*G11)/(0.002975*(G7+(G8*G9*0.01)*2/25.4))</f>
        <v>3027.174897713358</v>
      </c>
      <c r="H21" s="7"/>
      <c r="I21" s="6">
        <v>70</v>
      </c>
      <c r="J21" s="7">
        <f>(I21*J10*J11)/(0.002975*(J7+(J8*J9*0.01)*2/25.4))</f>
        <v>3262.3279262637334</v>
      </c>
      <c r="K21" s="6">
        <v>70</v>
      </c>
      <c r="L21" s="7">
        <f>(K21*L10*L11)/(0.002975*(L7+(L8*L9*0.01)*2/25.4))</f>
        <v>3129.040669650953</v>
      </c>
      <c r="M21" s="6">
        <v>70</v>
      </c>
      <c r="N21" s="7">
        <f>(M21*N10*N11)/(0.002975*(N7+(N8*N9*0.01)*2/25.4))</f>
        <v>2313.9792499832965</v>
      </c>
      <c r="O21" s="7"/>
      <c r="P21" s="6">
        <v>70</v>
      </c>
      <c r="Q21" s="7">
        <f>(P21*Q10*Q11)/(0.002975*(Q7+(Q8*Q9*0.01)*2/25.4))</f>
        <v>3287.0588235294113</v>
      </c>
    </row>
    <row r="22" spans="2:8" ht="12.75">
      <c r="B22" s="11" t="s">
        <v>13</v>
      </c>
      <c r="C22">
        <f>(B16*3.1416*C12)/(12*88*C10*C11)</f>
        <v>61.377201392766295</v>
      </c>
      <c r="H22" s="7"/>
    </row>
    <row r="24" spans="3:10" ht="12.75">
      <c r="C24" s="8"/>
      <c r="D24" s="8"/>
      <c r="E24" s="8"/>
      <c r="F24" s="8"/>
      <c r="G24" s="8"/>
      <c r="H24" s="8"/>
      <c r="I24" s="8"/>
      <c r="J24" s="8"/>
    </row>
    <row r="25" spans="1:16" ht="12.75">
      <c r="A25" s="3"/>
      <c r="B25" s="3"/>
      <c r="K25" s="3"/>
      <c r="L25" s="3"/>
      <c r="M25" s="3"/>
      <c r="N25" s="3"/>
      <c r="O25" s="3"/>
      <c r="P25" s="3"/>
    </row>
    <row r="26" spans="2:16" ht="12.75">
      <c r="B26" s="2"/>
      <c r="C26" s="5"/>
      <c r="D26" s="5"/>
      <c r="E26" s="5"/>
      <c r="F26" s="5"/>
      <c r="G26" s="5"/>
      <c r="H26" s="5"/>
      <c r="I26" s="5"/>
      <c r="J26" s="5"/>
      <c r="L26" s="5"/>
      <c r="N26" s="5"/>
      <c r="O26" s="5"/>
      <c r="P26" s="5"/>
    </row>
    <row r="27" spans="1:16" ht="12.75">
      <c r="A27" s="1"/>
      <c r="B27" s="2"/>
      <c r="C27" s="5"/>
      <c r="D27" s="5"/>
      <c r="E27" s="5"/>
      <c r="F27" s="5"/>
      <c r="G27" s="5"/>
      <c r="H27" s="5"/>
      <c r="I27" s="5"/>
      <c r="J27" s="5"/>
      <c r="L27" s="5"/>
      <c r="N27" s="5"/>
      <c r="O27" s="5"/>
      <c r="P27" s="5"/>
    </row>
    <row r="28" spans="2:16" ht="12.75">
      <c r="B28" s="2"/>
      <c r="C28" s="5"/>
      <c r="D28" s="5"/>
      <c r="E28" s="5"/>
      <c r="F28" s="5"/>
      <c r="G28" s="5"/>
      <c r="H28" s="5"/>
      <c r="I28" s="5"/>
      <c r="J28" s="5"/>
      <c r="L28" s="5"/>
      <c r="N28" s="5"/>
      <c r="O28" s="5"/>
      <c r="P28" s="5"/>
    </row>
    <row r="29" spans="2:16" ht="12.75">
      <c r="B29" s="2"/>
      <c r="C29" s="5"/>
      <c r="D29" s="5"/>
      <c r="E29" s="5"/>
      <c r="F29" s="5"/>
      <c r="G29" s="5"/>
      <c r="H29" s="5"/>
      <c r="I29" s="5"/>
      <c r="J29" s="5"/>
      <c r="L29" s="5"/>
      <c r="N29" s="5"/>
      <c r="O29" s="5"/>
      <c r="P29" s="5"/>
    </row>
    <row r="30" spans="2:16" ht="12.75">
      <c r="B30" s="2"/>
      <c r="C30" s="5"/>
      <c r="D30" s="5"/>
      <c r="E30" s="5"/>
      <c r="F30" s="5"/>
      <c r="G30" s="5"/>
      <c r="H30" s="5"/>
      <c r="I30" s="5"/>
      <c r="J30" s="5"/>
      <c r="L30" s="5"/>
      <c r="N30" s="5"/>
      <c r="O30" s="5"/>
      <c r="P30" s="5"/>
    </row>
    <row r="31" spans="2:16" ht="12.75">
      <c r="B31" s="2"/>
      <c r="C31" s="5"/>
      <c r="D31" s="5"/>
      <c r="E31" s="5"/>
      <c r="F31" s="5"/>
      <c r="G31" s="5"/>
      <c r="H31" s="5"/>
      <c r="I31" s="5"/>
      <c r="J31" s="5"/>
      <c r="L31" s="10"/>
      <c r="N31" s="10"/>
      <c r="O31" s="10"/>
      <c r="P31" s="10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6"/>
      <c r="B33" s="7"/>
      <c r="K33" s="6"/>
      <c r="L33" s="7"/>
      <c r="M33" s="6"/>
      <c r="N33" s="7"/>
      <c r="O33" s="7"/>
      <c r="P33" s="7"/>
    </row>
    <row r="34" spans="1:16" ht="12.75">
      <c r="A34" s="6"/>
      <c r="B34" s="7"/>
      <c r="K34" s="6"/>
      <c r="L34" s="7"/>
      <c r="M34" s="6"/>
      <c r="N34" s="7"/>
      <c r="O34" s="7"/>
      <c r="P34" s="7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6"/>
      <c r="B36" s="7"/>
      <c r="K36" s="6"/>
      <c r="L36" s="7"/>
      <c r="M36" s="6"/>
      <c r="N36" s="7"/>
      <c r="O36" s="7"/>
      <c r="P36" s="7"/>
    </row>
    <row r="37" spans="1:16" ht="12.75">
      <c r="A37" s="6"/>
      <c r="B37" s="7"/>
      <c r="K37" s="6"/>
      <c r="L37" s="7"/>
      <c r="M37" s="6"/>
      <c r="N37" s="7"/>
      <c r="O37" s="7"/>
      <c r="P37" s="7"/>
    </row>
    <row r="39" ht="12.75">
      <c r="B3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R. McCann</dc:creator>
  <cp:keywords/>
  <dc:description/>
  <cp:lastModifiedBy>Don</cp:lastModifiedBy>
  <dcterms:created xsi:type="dcterms:W3CDTF">2005-11-02T00:31:13Z</dcterms:created>
  <dcterms:modified xsi:type="dcterms:W3CDTF">2015-09-05T16:01:54Z</dcterms:modified>
  <cp:category/>
  <cp:version/>
  <cp:contentType/>
  <cp:contentStatus/>
</cp:coreProperties>
</file>